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Daniel\Downloads\"/>
    </mc:Choice>
  </mc:AlternateContent>
  <xr:revisionPtr revIDLastSave="0" documentId="13_ncr:1_{1B7D2ACE-9382-4EFA-9627-FAAC7A0F0E0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ashboard" sheetId="1" r:id="rId1"/>
    <sheet name="1-10 Trabajadores" sheetId="2" r:id="rId2"/>
    <sheet name="+10 Trabajadores" sheetId="3" r:id="rId3"/>
    <sheet name="Instrucciones" sheetId="4" r:id="rId4"/>
  </sheets>
  <definedNames>
    <definedName name="_xlnm.Print_Area" localSheetId="2">'+10 Trabajadores'!$A$1:$F$53</definedName>
    <definedName name="_xlnm.Print_Area" localSheetId="1">'1-10 Trabajadores'!$A$1:$F$35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E15" i="3"/>
  <c r="E34" i="3"/>
  <c r="E11" i="2"/>
  <c r="E11" i="3"/>
  <c r="B52" i="3"/>
  <c r="B51" i="3"/>
  <c r="B50" i="3"/>
  <c r="B49" i="3"/>
  <c r="B48" i="3"/>
  <c r="B47" i="3"/>
  <c r="B46" i="3"/>
  <c r="E38" i="3"/>
  <c r="E33" i="3"/>
  <c r="E32" i="3"/>
  <c r="E31" i="3"/>
  <c r="E30" i="3"/>
  <c r="E29" i="3"/>
  <c r="E28" i="3"/>
  <c r="C51" i="3" s="1"/>
  <c r="D51" i="3" s="1"/>
  <c r="E27" i="3"/>
  <c r="E26" i="3"/>
  <c r="E25" i="3"/>
  <c r="E24" i="3"/>
  <c r="C50" i="3" s="1"/>
  <c r="E23" i="3"/>
  <c r="E22" i="3"/>
  <c r="E21" i="3"/>
  <c r="E20" i="3"/>
  <c r="E19" i="3"/>
  <c r="E18" i="3"/>
  <c r="E17" i="3"/>
  <c r="E14" i="3"/>
  <c r="E13" i="3"/>
  <c r="E12" i="3"/>
  <c r="E10" i="3"/>
  <c r="E9" i="3"/>
  <c r="E8" i="3"/>
  <c r="E7" i="3"/>
  <c r="B34" i="2"/>
  <c r="B33" i="2"/>
  <c r="B32" i="2"/>
  <c r="B31" i="2"/>
  <c r="B30" i="2"/>
  <c r="E22" i="2"/>
  <c r="E18" i="2"/>
  <c r="C34" i="2" s="1"/>
  <c r="E17" i="2"/>
  <c r="C33" i="2" s="1"/>
  <c r="D33" i="2" s="1"/>
  <c r="E16" i="2"/>
  <c r="C32" i="2" s="1"/>
  <c r="D32" i="2" s="1"/>
  <c r="E15" i="2"/>
  <c r="E14" i="2"/>
  <c r="E13" i="2"/>
  <c r="E12" i="2"/>
  <c r="C31" i="2" s="1"/>
  <c r="D31" i="2" s="1"/>
  <c r="E10" i="2"/>
  <c r="E9" i="2"/>
  <c r="E8" i="2"/>
  <c r="C30" i="2" s="1"/>
  <c r="D30" i="2" s="1"/>
  <c r="E7" i="2"/>
  <c r="E29" i="1"/>
  <c r="E28" i="1"/>
  <c r="E27" i="1"/>
  <c r="A27" i="1"/>
  <c r="E26" i="1"/>
  <c r="A26" i="1"/>
  <c r="E25" i="1"/>
  <c r="A25" i="1"/>
  <c r="E24" i="1"/>
  <c r="A24" i="1"/>
  <c r="E23" i="1"/>
  <c r="A23" i="1"/>
  <c r="C49" i="3" l="1"/>
  <c r="D49" i="3" s="1"/>
  <c r="E49" i="3" s="1"/>
  <c r="G26" i="1" s="1"/>
  <c r="C47" i="3"/>
  <c r="D47" i="3" s="1"/>
  <c r="E47" i="3" s="1"/>
  <c r="G24" i="1" s="1"/>
  <c r="C52" i="3"/>
  <c r="D52" i="3" s="1"/>
  <c r="F29" i="1" s="1"/>
  <c r="H29" i="1" s="1"/>
  <c r="C48" i="3"/>
  <c r="D48" i="3" s="1"/>
  <c r="E48" i="3" s="1"/>
  <c r="G25" i="1" s="1"/>
  <c r="C46" i="3"/>
  <c r="D46" i="3" s="1"/>
  <c r="E46" i="3" s="1"/>
  <c r="G23" i="1" s="1"/>
  <c r="D34" i="2"/>
  <c r="B27" i="1" s="1"/>
  <c r="D27" i="1" s="1"/>
  <c r="D50" i="3"/>
  <c r="F27" i="1" s="1"/>
  <c r="H27" i="1" s="1"/>
  <c r="E40" i="3"/>
  <c r="E8" i="1" s="1"/>
  <c r="E23" i="2"/>
  <c r="E24" i="2"/>
  <c r="A8" i="1" s="1"/>
  <c r="E31" i="2"/>
  <c r="C24" i="1" s="1"/>
  <c r="B24" i="1"/>
  <c r="D24" i="1" s="1"/>
  <c r="E33" i="2"/>
  <c r="C26" i="1" s="1"/>
  <c r="B26" i="1"/>
  <c r="D26" i="1" s="1"/>
  <c r="E32" i="2"/>
  <c r="C25" i="1" s="1"/>
  <c r="B25" i="1"/>
  <c r="D25" i="1" s="1"/>
  <c r="E30" i="2"/>
  <c r="C23" i="1" s="1"/>
  <c r="B23" i="1"/>
  <c r="D23" i="1" s="1"/>
  <c r="E51" i="3"/>
  <c r="G28" i="1" s="1"/>
  <c r="F28" i="1"/>
  <c r="H28" i="1" s="1"/>
  <c r="E39" i="3"/>
  <c r="F24" i="1" l="1"/>
  <c r="H24" i="1" s="1"/>
  <c r="E52" i="3"/>
  <c r="G29" i="1" s="1"/>
  <c r="F25" i="1"/>
  <c r="H25" i="1" s="1"/>
  <c r="F26" i="1"/>
  <c r="H26" i="1" s="1"/>
  <c r="F23" i="1"/>
  <c r="H23" i="1" s="1"/>
  <c r="E34" i="2"/>
  <c r="C27" i="1" s="1"/>
  <c r="E50" i="3"/>
  <c r="G27" i="1" s="1"/>
  <c r="E11" i="1"/>
  <c r="E41" i="3"/>
  <c r="E25" i="2"/>
  <c r="A11" i="1"/>
</calcChain>
</file>

<file path=xl/sharedStrings.xml><?xml version="1.0" encoding="utf-8"?>
<sst xmlns="http://schemas.openxmlformats.org/spreadsheetml/2006/main" count="172" uniqueCount="96">
  <si>
    <t>INSTRUCCIONES: Complete la hoja correspondiente según el número de trabajadores. Seleccione el estado de cada ítem. Este dashboard mostrará el porcentaje y nivel de riesgo automáticamente.</t>
  </si>
  <si>
    <t>EMPRESAS 1 A 10 TRABAJADORES</t>
  </si>
  <si>
    <t>EMPRESAS MÁS DE 10 TRABAJADORES</t>
  </si>
  <si>
    <t>Complete la hoja: 1-10 Trabajadores</t>
  </si>
  <si>
    <t>Complete la hoja: +10 Trabajadores</t>
  </si>
  <si>
    <t>Interpretación del resultado</t>
  </si>
  <si>
    <t>✔ Más del 80%</t>
  </si>
  <si>
    <t>Cumplimiento adecuado</t>
  </si>
  <si>
    <t>⚠ Entre 50% y 80%</t>
  </si>
  <si>
    <t>Requiere revisión</t>
  </si>
  <si>
    <t>✖ Menos del 50%</t>
  </si>
  <si>
    <t>Alto riesgo de multas</t>
  </si>
  <si>
    <t>Resumen por sección: 1 a 10 trabajadores</t>
  </si>
  <si>
    <t>Resumen por sección: más de 10 trabajadores</t>
  </si>
  <si>
    <t>Sección</t>
  </si>
  <si>
    <t>%</t>
  </si>
  <si>
    <t>Estado</t>
  </si>
  <si>
    <t>Prioridad</t>
  </si>
  <si>
    <t>CHECKLIST SST – EMPRESAS 1 A 10 TRABAJADORES</t>
  </si>
  <si>
    <t>Validación rápida de cumplimiento en Seguridad y Salud en el Trabajo – Ecuador</t>
  </si>
  <si>
    <t>Seleccione un estado en cada ítem: Cumple, En proceso o No cumple. El porcentaje y resultado se calculan automáticamente.</t>
  </si>
  <si>
    <t>N°</t>
  </si>
  <si>
    <t>Ítem de verificación</t>
  </si>
  <si>
    <t>Puntaje</t>
  </si>
  <si>
    <t>Observación</t>
  </si>
  <si>
    <t>Documentación y gestión obligatoria</t>
  </si>
  <si>
    <t>Cuenta con el Plan Integral de Prevención de Riesgos vigente (12 meses)</t>
  </si>
  <si>
    <t>Documento firmado y actualizado</t>
  </si>
  <si>
    <t>Actividades del plan integral ejecutadas</t>
  </si>
  <si>
    <t>Cuenta con un monitor de seguridad capacitado</t>
  </si>
  <si>
    <t>Gestión SST</t>
  </si>
  <si>
    <t>Se han realizado capacitaciones en SST</t>
  </si>
  <si>
    <t>Se han ejecutado inspecciones internas</t>
  </si>
  <si>
    <t>Existen registros de accidentes/incidentes</t>
  </si>
  <si>
    <t>Se han implementado acciones correctivas</t>
  </si>
  <si>
    <t>Plan de emergencia</t>
  </si>
  <si>
    <t>Se han realizado actividades preventivas relacionadas con el plan de emergencia (simulacros, brigadistas, mapas, etc.)</t>
  </si>
  <si>
    <t>Riesgos psicosociales</t>
  </si>
  <si>
    <t>Existen actividades para prevenir los riesgos psicosociales</t>
  </si>
  <si>
    <t>Vigilancia de la salud</t>
  </si>
  <si>
    <t>Se ha realizado vigilancia de la salud</t>
  </si>
  <si>
    <t>RESULTADO GENERAL</t>
  </si>
  <si>
    <t>Total ítems</t>
  </si>
  <si>
    <t>Puntaje obtenido</t>
  </si>
  <si>
    <t>Porcentaje de cumplimiento</t>
  </si>
  <si>
    <t>Resultado</t>
  </si>
  <si>
    <t>Resumen por sección</t>
  </si>
  <si>
    <t>Ítems</t>
  </si>
  <si>
    <t>% Cumplimiento</t>
  </si>
  <si>
    <t>CHECKLIST SST – EMPRESAS MÁS DE 10 TRABAJADORES</t>
  </si>
  <si>
    <t>Documento y gestión inicial básica</t>
  </si>
  <si>
    <t>Cuenta con el Reglamento de Higiene y Seguridad vigente (2 años)</t>
  </si>
  <si>
    <t>Reglamento aprobado y socializado</t>
  </si>
  <si>
    <t>Evidencia de cumplimiento disponible</t>
  </si>
  <si>
    <t>Cuenta con un monitor o técnico de seguridad capacitado o certificado</t>
  </si>
  <si>
    <t>Gestión de Seguridad y Salud</t>
  </si>
  <si>
    <t>Existe un programa de prevención de riesgos psicosociales</t>
  </si>
  <si>
    <t>Se ha realizado la evaluación a los trabajadores (aplicación de test)</t>
  </si>
  <si>
    <t>Se han socializado los resultados</t>
  </si>
  <si>
    <t>Existe un plan de acción implementado</t>
  </si>
  <si>
    <t>Prevención consumo drogas</t>
  </si>
  <si>
    <t>Existe un programa de prevención de consumo de drogas en el ámbito laboral</t>
  </si>
  <si>
    <t>Plan de emergencias</t>
  </si>
  <si>
    <t>Existe el documento del plan de emergencias actualizado (planos de riesgos, recursos y evacuación)</t>
  </si>
  <si>
    <t>Se han realizado simulacros</t>
  </si>
  <si>
    <t>La empresa cuenta con recursos (extintores, detectores de humo, etc.)</t>
  </si>
  <si>
    <t>Registros oficiales SUT - IESS</t>
  </si>
  <si>
    <t>Se han actualizado los registros en el SUT (Ministerio de Trabajo)</t>
  </si>
  <si>
    <t>Se han reportado indicadores de gestión en SUT: psicosocial, prevención consumo drogas, capacitaciones, plan emergencias, salud, lactarios</t>
  </si>
  <si>
    <t>Se ha verificado cumplimiento en IESS Riesgos del Trabajo (reportes enero)</t>
  </si>
  <si>
    <t>Evidencias clave</t>
  </si>
  <si>
    <t>Actas y listas de capacitación firmadas (asistencia)</t>
  </si>
  <si>
    <t>Registros de inspecciones</t>
  </si>
  <si>
    <t>Evidencia fotográfica</t>
  </si>
  <si>
    <t>Documentos actualizados y disponibles (programas, inspecciones, accidentes, EPP, plan de emergencia)</t>
  </si>
  <si>
    <t>INSTRUCCIONES DE USO</t>
  </si>
  <si>
    <t>Este archivo permite validar el porcentaje de cumplimiento para empresas de 1 a 10 trabajadores y empresas con más de 10 trabajadores.</t>
  </si>
  <si>
    <t>Paso</t>
  </si>
  <si>
    <t>Descripción</t>
  </si>
  <si>
    <t>1</t>
  </si>
  <si>
    <t>Ingrese a la hoja que corresponda según el número de trabajadores de la empresa.</t>
  </si>
  <si>
    <t>2</t>
  </si>
  <si>
    <t>En la columna Estado, seleccione: Cumple, En proceso o No cumple.</t>
  </si>
  <si>
    <t>3</t>
  </si>
  <si>
    <t>El puntaje se calcula automáticamente: Cumple = 1, En proceso = 0.5, No cumple = 0.</t>
  </si>
  <si>
    <t>4</t>
  </si>
  <si>
    <t>Revise el Dashboard para conocer el porcentaje general y el nivel de riesgo.</t>
  </si>
  <si>
    <t>5</t>
  </si>
  <si>
    <t>Resultado: más del 80% = Cumplimiento adecuado; entre 50% y 80% = Requiere revisión; menos del 50% = Alto riesgo de multas.</t>
  </si>
  <si>
    <t>DASHBOARD DE CUMPLIMIENTO SST</t>
  </si>
  <si>
    <t>Herramienta de autoevaluación para empresas en Ecuador</t>
  </si>
  <si>
    <t>Recomendación: si el resultado indica “Requiere revisión” o “Alto riesgo de multas”, regularice los puntos pendientes antes de una inspección. 
Más información: 
www.seguridadysaludec.com
WhatsApp: 0999951050</t>
  </si>
  <si>
    <t>Checklist SST  resumen</t>
  </si>
  <si>
    <t>Se ha realizado evaluaciones de riesgos. (Estudios ergonómicos, ruido , iluminación etc)</t>
  </si>
  <si>
    <t>Estado
(Evaluar)</t>
  </si>
  <si>
    <t>Se ha realizado la gestión de salud ocupacional. (Historias clínicas, certificado de aptitud, exámenes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</si>
</sst>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sz val="10"/>
      <color rgb="FF333333"/>
      <name val="Calibri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1"/>
      <color rgb="FF333333"/>
      <name val="Calibri"/>
    </font>
    <font>
      <b/>
      <sz val="12"/>
      <color rgb="FF333333"/>
      <name val="Calibri"/>
    </font>
    <font>
      <b/>
      <sz val="13"/>
      <color rgb="FF124998"/>
      <name val="Calibri"/>
    </font>
    <font>
      <b/>
      <sz val="11"/>
      <color rgb="FF333333"/>
      <name val="Calibri"/>
    </font>
    <font>
      <b/>
      <sz val="34"/>
      <color rgb="FF124998"/>
      <name val="Calibri"/>
    </font>
    <font>
      <b/>
      <sz val="13"/>
      <color rgb="FFFFFFFF"/>
      <name val="Calibri"/>
    </font>
    <font>
      <b/>
      <sz val="11"/>
      <color rgb="FF2E7D32"/>
      <name val="Calibri"/>
    </font>
    <font>
      <b/>
      <sz val="11"/>
      <color rgb="FFEF6C00"/>
      <name val="Calibri"/>
    </font>
    <font>
      <b/>
      <sz val="11"/>
      <color rgb="FFC62828"/>
      <name val="Calibri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0"/>
      <color rgb="FF333333"/>
      <name val="Calibri"/>
      <family val="2"/>
    </font>
    <font>
      <b/>
      <i/>
      <sz val="9"/>
      <color rgb="FF333333"/>
      <name val="Calibri"/>
      <family val="2"/>
    </font>
    <font>
      <u/>
      <sz val="11"/>
      <color theme="10"/>
      <name val="Calibri"/>
      <family val="2"/>
      <scheme val="minor"/>
    </font>
    <font>
      <b/>
      <sz val="20"/>
      <color rgb="FFFFFFFF"/>
      <name val="Calibri"/>
      <family val="2"/>
    </font>
    <font>
      <b/>
      <i/>
      <sz val="14"/>
      <color rgb="FF333333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333333"/>
      <name val="Calibri"/>
      <family val="2"/>
    </font>
    <font>
      <b/>
      <u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4"/>
      <color theme="1"/>
      <name val="Calibri"/>
      <family val="2"/>
      <scheme val="minor"/>
    </font>
    <font>
      <i/>
      <sz val="12"/>
      <color rgb="FF333333"/>
      <name val="Calibri"/>
      <family val="2"/>
    </font>
    <font>
      <i/>
      <sz val="10"/>
      <color rgb="FF333333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124998"/>
      </patternFill>
    </fill>
    <fill>
      <patternFill patternType="solid">
        <fgColor rgb="FFF5F7FA"/>
      </patternFill>
    </fill>
    <fill>
      <patternFill patternType="solid">
        <fgColor rgb="FFEAF2F8"/>
      </patternFill>
    </fill>
    <fill>
      <patternFill patternType="solid">
        <fgColor rgb="FFF7FBFF"/>
      </patternFill>
    </fill>
    <fill>
      <patternFill patternType="solid">
        <fgColor rgb="FFFFFFFF"/>
      </patternFill>
    </fill>
    <fill>
      <patternFill patternType="solid">
        <fgColor rgb="FF003A70"/>
      </patternFill>
    </fill>
    <fill>
      <patternFill patternType="solid">
        <fgColor rgb="FFE8F5E9"/>
      </patternFill>
    </fill>
    <fill>
      <patternFill patternType="solid">
        <fgColor rgb="FFFFF8E1"/>
      </patternFill>
    </fill>
    <fill>
      <patternFill patternType="solid">
        <fgColor rgb="FFFFEBE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E2F3"/>
      </bottom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D9E2F3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52">
    <xf numFmtId="0" fontId="0" fillId="0" borderId="0" xfId="0"/>
    <xf numFmtId="0" fontId="3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9" fontId="9" fillId="6" borderId="2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left" vertical="center"/>
    </xf>
    <xf numFmtId="0" fontId="12" fillId="9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left" vertical="center"/>
    </xf>
    <xf numFmtId="0" fontId="13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3" borderId="0" xfId="0" applyFont="1" applyFill="1" applyAlignment="1">
      <alignment horizontal="center" vertical="center" wrapText="1"/>
    </xf>
    <xf numFmtId="0" fontId="23" fillId="2" borderId="2" xfId="1" applyFont="1" applyFill="1" applyBorder="1" applyAlignment="1">
      <alignment horizontal="center" vertical="center"/>
    </xf>
    <xf numFmtId="0" fontId="23" fillId="0" borderId="2" xfId="1" applyFont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3" borderId="0" xfId="0" applyFont="1" applyFill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8" fillId="3" borderId="0" xfId="0" applyFont="1" applyFill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42">
    <dxf>
      <font>
        <b/>
        <color rgb="FFC62828"/>
      </font>
      <fill>
        <patternFill patternType="solid">
          <fgColor rgb="FFFFEBEE"/>
        </patternFill>
      </fill>
    </dxf>
    <dxf>
      <font>
        <b/>
        <color rgb="FFEF6C00"/>
      </font>
      <fill>
        <patternFill patternType="solid">
          <fgColor rgb="FFFFF8E1"/>
        </patternFill>
      </fill>
    </dxf>
    <dxf>
      <font>
        <b/>
        <color rgb="FF2E7D32"/>
      </font>
      <fill>
        <patternFill patternType="solid">
          <fgColor rgb="FFE8F5E9"/>
        </patternFill>
      </fill>
    </dxf>
    <dxf>
      <font>
        <b/>
        <color rgb="FFC62828"/>
      </font>
      <fill>
        <patternFill patternType="solid">
          <fgColor rgb="FFFFEBEE"/>
        </patternFill>
      </fill>
    </dxf>
    <dxf>
      <font>
        <b/>
        <color rgb="FFEF6C00"/>
      </font>
      <fill>
        <patternFill patternType="solid">
          <fgColor rgb="FFFFF8E1"/>
        </patternFill>
      </fill>
    </dxf>
    <dxf>
      <font>
        <b/>
        <color rgb="FF2E7D32"/>
      </font>
      <fill>
        <patternFill patternType="solid">
          <fgColor rgb="FFE8F5E9"/>
        </patternFill>
      </fill>
    </dxf>
    <dxf>
      <font>
        <b/>
        <color rgb="FFC62828"/>
      </font>
      <fill>
        <patternFill patternType="solid">
          <fgColor rgb="FFFFEBEE"/>
        </patternFill>
      </fill>
    </dxf>
    <dxf>
      <font>
        <b/>
        <color rgb="FFEF6C00"/>
      </font>
      <fill>
        <patternFill patternType="solid">
          <fgColor rgb="FFFFF8E1"/>
        </patternFill>
      </fill>
    </dxf>
    <dxf>
      <font>
        <b/>
        <color rgb="FF2E7D32"/>
      </font>
      <fill>
        <patternFill patternType="solid">
          <fgColor rgb="FFE8F5E9"/>
        </patternFill>
      </fill>
    </dxf>
    <dxf>
      <font>
        <b/>
        <color rgb="FFC62828"/>
      </font>
      <fill>
        <patternFill patternType="solid">
          <fgColor rgb="FFFFEBEE"/>
        </patternFill>
      </fill>
    </dxf>
    <dxf>
      <font>
        <b/>
        <color rgb="FFEF6C00"/>
      </font>
      <fill>
        <patternFill patternType="solid">
          <fgColor rgb="FFFFF8E1"/>
        </patternFill>
      </fill>
    </dxf>
    <dxf>
      <font>
        <b/>
        <color rgb="FF2E7D32"/>
      </font>
      <fill>
        <patternFill patternType="solid">
          <fgColor rgb="FFE8F5E9"/>
        </patternFill>
      </fill>
    </dxf>
    <dxf>
      <font>
        <b/>
        <color rgb="FFC62828"/>
      </font>
      <fill>
        <patternFill patternType="solid">
          <fgColor rgb="FFFFEBEE"/>
        </patternFill>
      </fill>
    </dxf>
    <dxf>
      <font>
        <b/>
        <color rgb="FFEF6C00"/>
      </font>
      <fill>
        <patternFill patternType="solid">
          <fgColor rgb="FFFFF8E1"/>
        </patternFill>
      </fill>
    </dxf>
    <dxf>
      <font>
        <b/>
        <color rgb="FF2E7D32"/>
      </font>
      <fill>
        <patternFill patternType="solid">
          <fgColor rgb="FFE8F5E9"/>
        </patternFill>
      </fill>
    </dxf>
    <dxf>
      <font>
        <b/>
        <color rgb="FFC62828"/>
      </font>
      <fill>
        <patternFill patternType="solid">
          <fgColor rgb="FFFFEBEE"/>
        </patternFill>
      </fill>
    </dxf>
    <dxf>
      <font>
        <b/>
        <color rgb="FFEF6C00"/>
      </font>
      <fill>
        <patternFill patternType="solid">
          <fgColor rgb="FFFFF8E1"/>
        </patternFill>
      </fill>
    </dxf>
    <dxf>
      <font>
        <b/>
        <color rgb="FF2E7D32"/>
      </font>
      <fill>
        <patternFill patternType="solid">
          <fgColor rgb="FFE8F5E9"/>
        </patternFill>
      </fill>
    </dxf>
    <dxf>
      <font>
        <b/>
        <color rgb="FFC62828"/>
      </font>
      <fill>
        <patternFill patternType="solid">
          <fgColor rgb="FFFFEBEE"/>
        </patternFill>
      </fill>
    </dxf>
    <dxf>
      <font>
        <b/>
        <color rgb="FFEF6C00"/>
      </font>
      <fill>
        <patternFill patternType="solid">
          <fgColor rgb="FFFFF8E1"/>
        </patternFill>
      </fill>
    </dxf>
    <dxf>
      <font>
        <b/>
        <color rgb="FF2E7D32"/>
      </font>
      <fill>
        <patternFill patternType="solid">
          <fgColor rgb="FFE8F5E9"/>
        </patternFill>
      </fill>
    </dxf>
    <dxf>
      <font>
        <b/>
        <color rgb="FFC62828"/>
      </font>
      <fill>
        <patternFill patternType="solid">
          <fgColor rgb="FFFFEBEE"/>
        </patternFill>
      </fill>
    </dxf>
    <dxf>
      <font>
        <b/>
        <color rgb="FFEF6C00"/>
      </font>
      <fill>
        <patternFill patternType="solid">
          <fgColor rgb="FFFFF8E1"/>
        </patternFill>
      </fill>
    </dxf>
    <dxf>
      <font>
        <b/>
        <color rgb="FF2E7D32"/>
      </font>
      <fill>
        <patternFill patternType="solid">
          <fgColor rgb="FFE8F5E9"/>
        </patternFill>
      </fill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1104901</xdr:colOff>
      <xdr:row>1</xdr:row>
      <xdr:rowOff>19051</xdr:rowOff>
    </xdr:from>
    <xdr:to>
      <xdr:col>7</xdr:col>
      <xdr:colOff>727399</xdr:colOff>
      <xdr:row>3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F4D944-C339-EB30-A85D-ECDABEEF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6" y="323851"/>
          <a:ext cx="822648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1400176</xdr:colOff>
      <xdr:row>1</xdr:row>
      <xdr:rowOff>9525</xdr:rowOff>
    </xdr:from>
    <xdr:to>
      <xdr:col>5</xdr:col>
      <xdr:colOff>2260924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89D2FC-08A9-42E4-A92B-FD345F40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1" y="438150"/>
          <a:ext cx="860748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1438275</xdr:colOff>
      <xdr:row>1</xdr:row>
      <xdr:rowOff>0</xdr:rowOff>
    </xdr:from>
    <xdr:to>
      <xdr:col>5</xdr:col>
      <xdr:colOff>2270448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702AEB-78FC-4066-BB67-E7D89181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0" y="428625"/>
          <a:ext cx="832173" cy="590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1_10_Trabajadores" displayName="Tabla_1_10_Trabajadores" ref="A6:F18" headerRowDxfId="35" dataDxfId="33" totalsRowDxfId="34">
  <autoFilter ref="A6:F18" xr:uid="{00000000-0009-0000-0100-000001000000}"/>
  <tableColumns count="6">
    <tableColumn id="1" xr3:uid="{00000000-0010-0000-0000-000001000000}" name="N°" dataDxfId="41"/>
    <tableColumn id="2" xr3:uid="{00000000-0010-0000-0000-000002000000}" name="Sección" dataDxfId="40"/>
    <tableColumn id="3" xr3:uid="{00000000-0010-0000-0000-000003000000}" name="Ítem de verificación" dataDxfId="39"/>
    <tableColumn id="4" xr3:uid="{00000000-0010-0000-0000-000004000000}" name="Estado_x000a_(Evaluar)" dataDxfId="38"/>
    <tableColumn id="5" xr3:uid="{00000000-0010-0000-0000-000005000000}" name="Puntaje" dataDxfId="37"/>
    <tableColumn id="6" xr3:uid="{00000000-0010-0000-0000-000006000000}" name="Observación" dataDxfId="36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_Mas10_Trabajadores" displayName="Tabla_Mas10_Trabajadores" ref="A6:F34" headerRowDxfId="26" dataDxfId="24" totalsRowDxfId="25">
  <autoFilter ref="A6:F34" xr:uid="{00000000-0009-0000-0100-000002000000}"/>
  <tableColumns count="6">
    <tableColumn id="1" xr3:uid="{00000000-0010-0000-0100-000001000000}" name="N°" dataDxfId="32"/>
    <tableColumn id="2" xr3:uid="{00000000-0010-0000-0100-000002000000}" name="Sección" dataDxfId="31"/>
    <tableColumn id="3" xr3:uid="{00000000-0010-0000-0100-000003000000}" name="Ítem de verificación" dataDxfId="30"/>
    <tableColumn id="4" xr3:uid="{00000000-0010-0000-0100-000004000000}" name="Estado_x000a_(Evaluar)" dataDxfId="29"/>
    <tableColumn id="5" xr3:uid="{00000000-0010-0000-0100-000005000000}" name="Puntaje" dataDxfId="28"/>
    <tableColumn id="6" xr3:uid="{00000000-0010-0000-0100-000006000000}" name="Observación" dataDxfId="27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opLeftCell="A22" workbookViewId="0">
      <selection activeCell="E11" sqref="E11:G11"/>
    </sheetView>
  </sheetViews>
  <sheetFormatPr baseColWidth="10" defaultColWidth="0" defaultRowHeight="15" zeroHeight="1" x14ac:dyDescent="0.25"/>
  <cols>
    <col min="1" max="1" width="28" style="13" customWidth="1"/>
    <col min="2" max="2" width="12" style="13" customWidth="1"/>
    <col min="3" max="3" width="18" style="13" customWidth="1"/>
    <col min="4" max="4" width="13" style="13" customWidth="1"/>
    <col min="5" max="5" width="32" style="13" customWidth="1"/>
    <col min="6" max="6" width="12" style="13" customWidth="1"/>
    <col min="7" max="7" width="18" style="13" customWidth="1"/>
    <col min="8" max="8" width="13" style="13" customWidth="1"/>
    <col min="9" max="9" width="9.140625" style="13" customWidth="1"/>
    <col min="10" max="16384" width="9.140625" style="13" hidden="1"/>
  </cols>
  <sheetData>
    <row r="1" spans="1:8" ht="24" customHeight="1" x14ac:dyDescent="0.25">
      <c r="A1" s="38" t="s">
        <v>89</v>
      </c>
      <c r="B1" s="12"/>
      <c r="C1" s="12"/>
      <c r="D1" s="12"/>
      <c r="E1" s="12"/>
      <c r="F1" s="12"/>
      <c r="G1" s="12"/>
      <c r="H1" s="12"/>
    </row>
    <row r="2" spans="1:8" ht="24" customHeight="1" x14ac:dyDescent="0.25">
      <c r="A2" s="39" t="s">
        <v>90</v>
      </c>
      <c r="B2" s="40"/>
      <c r="C2" s="40"/>
      <c r="D2" s="40"/>
      <c r="E2" s="40"/>
      <c r="F2" s="40"/>
      <c r="G2" s="40"/>
      <c r="H2" s="40"/>
    </row>
    <row r="3" spans="1:8" ht="24" customHeight="1" x14ac:dyDescent="0.25"/>
    <row r="4" spans="1:8" ht="45" customHeight="1" x14ac:dyDescent="0.25">
      <c r="A4" s="8" t="s">
        <v>0</v>
      </c>
      <c r="B4" s="12"/>
      <c r="C4" s="12"/>
      <c r="D4" s="12"/>
      <c r="E4" s="12"/>
      <c r="F4" s="12"/>
      <c r="G4" s="12"/>
      <c r="H4" s="12"/>
    </row>
    <row r="5" spans="1:8" ht="24" customHeight="1" x14ac:dyDescent="0.25">
      <c r="A5" s="12"/>
      <c r="B5" s="12"/>
      <c r="C5" s="12"/>
      <c r="D5" s="12"/>
      <c r="E5" s="12"/>
      <c r="F5" s="12"/>
      <c r="G5" s="12"/>
      <c r="H5" s="12"/>
    </row>
    <row r="6" spans="1:8" ht="24" customHeight="1" x14ac:dyDescent="0.25"/>
    <row r="7" spans="1:8" ht="24" customHeight="1" x14ac:dyDescent="0.25">
      <c r="A7" s="42" t="s">
        <v>1</v>
      </c>
      <c r="B7" s="43"/>
      <c r="C7" s="43"/>
      <c r="E7" s="42" t="s">
        <v>2</v>
      </c>
      <c r="F7" s="43"/>
      <c r="G7" s="43"/>
    </row>
    <row r="8" spans="1:8" ht="39.950000000000003" customHeight="1" x14ac:dyDescent="0.25">
      <c r="A8" s="9">
        <f>'1-10 Trabajadores'!E24</f>
        <v>0</v>
      </c>
      <c r="B8" s="29"/>
      <c r="C8" s="29"/>
      <c r="E8" s="9">
        <f>'+10 Trabajadores'!E40</f>
        <v>0</v>
      </c>
      <c r="F8" s="29"/>
      <c r="G8" s="29"/>
    </row>
    <row r="9" spans="1:8" ht="39.950000000000003" customHeight="1" x14ac:dyDescent="0.25">
      <c r="A9" s="29"/>
      <c r="B9" s="29"/>
      <c r="C9" s="29"/>
      <c r="E9" s="29"/>
      <c r="F9" s="29"/>
      <c r="G9" s="29"/>
    </row>
    <row r="10" spans="1:8" ht="39.950000000000003" customHeight="1" x14ac:dyDescent="0.25">
      <c r="A10" s="29"/>
      <c r="B10" s="29"/>
      <c r="C10" s="29"/>
      <c r="E10" s="29"/>
      <c r="F10" s="29"/>
      <c r="G10" s="29"/>
    </row>
    <row r="11" spans="1:8" ht="24" customHeight="1" x14ac:dyDescent="0.25">
      <c r="A11" s="30" t="str">
        <f ca="1">'1-10 Trabajadores'!E25</f>
        <v/>
      </c>
      <c r="B11" s="29"/>
      <c r="C11" s="29"/>
      <c r="E11" s="30" t="str">
        <f ca="1">'+10 Trabajadores'!E41</f>
        <v/>
      </c>
      <c r="F11" s="29"/>
      <c r="G11" s="29"/>
    </row>
    <row r="12" spans="1:8" ht="24" customHeight="1" x14ac:dyDescent="0.25">
      <c r="A12" s="26" t="s">
        <v>3</v>
      </c>
      <c r="B12" s="27"/>
      <c r="C12" s="27"/>
      <c r="D12" s="28"/>
      <c r="E12" s="26" t="s">
        <v>4</v>
      </c>
      <c r="F12" s="27"/>
      <c r="G12" s="27"/>
    </row>
    <row r="13" spans="1:8" ht="24" customHeight="1" x14ac:dyDescent="0.25"/>
    <row r="14" spans="1:8" ht="24" customHeight="1" x14ac:dyDescent="0.25"/>
    <row r="15" spans="1:8" ht="24" customHeight="1" x14ac:dyDescent="0.25">
      <c r="A15" s="31" t="s">
        <v>5</v>
      </c>
      <c r="B15" s="12"/>
      <c r="C15" s="12"/>
      <c r="D15" s="12"/>
      <c r="E15" s="12"/>
      <c r="F15" s="12"/>
      <c r="G15" s="12"/>
      <c r="H15" s="12"/>
    </row>
    <row r="16" spans="1:8" ht="24" customHeight="1" x14ac:dyDescent="0.25">
      <c r="A16" s="32" t="s">
        <v>6</v>
      </c>
      <c r="B16" s="12"/>
      <c r="C16" s="33" t="s">
        <v>7</v>
      </c>
      <c r="D16" s="12"/>
      <c r="E16" s="12"/>
      <c r="F16" s="12"/>
      <c r="G16" s="12"/>
      <c r="H16" s="12"/>
    </row>
    <row r="17" spans="1:8" ht="24" customHeight="1" x14ac:dyDescent="0.25">
      <c r="A17" s="34" t="s">
        <v>8</v>
      </c>
      <c r="B17" s="12"/>
      <c r="C17" s="35" t="s">
        <v>9</v>
      </c>
      <c r="D17" s="12"/>
      <c r="E17" s="12"/>
      <c r="F17" s="12"/>
      <c r="G17" s="12"/>
      <c r="H17" s="12"/>
    </row>
    <row r="18" spans="1:8" ht="24" customHeight="1" x14ac:dyDescent="0.25">
      <c r="A18" s="36" t="s">
        <v>10</v>
      </c>
      <c r="B18" s="12"/>
      <c r="C18" s="37" t="s">
        <v>11</v>
      </c>
      <c r="D18" s="12"/>
      <c r="E18" s="12"/>
      <c r="F18" s="12"/>
      <c r="G18" s="12"/>
      <c r="H18" s="12"/>
    </row>
    <row r="19" spans="1:8" ht="24" customHeight="1" x14ac:dyDescent="0.25"/>
    <row r="20" spans="1:8" ht="24" customHeight="1" x14ac:dyDescent="0.25"/>
    <row r="21" spans="1:8" ht="24" customHeight="1" x14ac:dyDescent="0.25">
      <c r="A21" s="44" t="s">
        <v>12</v>
      </c>
      <c r="B21" s="45"/>
      <c r="C21" s="45"/>
      <c r="D21" s="45"/>
      <c r="E21" s="44" t="s">
        <v>13</v>
      </c>
      <c r="F21" s="45"/>
      <c r="G21" s="45"/>
      <c r="H21" s="45"/>
    </row>
    <row r="22" spans="1:8" ht="24" customHeight="1" x14ac:dyDescent="0.25">
      <c r="A22" s="1" t="s">
        <v>14</v>
      </c>
      <c r="B22" s="1" t="s">
        <v>15</v>
      </c>
      <c r="C22" s="1" t="s">
        <v>16</v>
      </c>
      <c r="D22" s="1" t="s">
        <v>17</v>
      </c>
      <c r="E22" s="1" t="s">
        <v>14</v>
      </c>
      <c r="F22" s="1" t="s">
        <v>15</v>
      </c>
      <c r="G22" s="1" t="s">
        <v>16</v>
      </c>
      <c r="H22" s="1" t="s">
        <v>17</v>
      </c>
    </row>
    <row r="23" spans="1:8" ht="24" customHeight="1" x14ac:dyDescent="0.25">
      <c r="A23" s="2" t="str">
        <f>'1-10 Trabajadores'!A30</f>
        <v>Documentación y gestión obligatoria</v>
      </c>
      <c r="B23" s="3">
        <f>'1-10 Trabajadores'!D30</f>
        <v>0</v>
      </c>
      <c r="C23" s="2" t="str">
        <f>'1-10 Trabajadores'!E30</f>
        <v>Alto riesgo</v>
      </c>
      <c r="D23" s="2" t="str">
        <f>IF(B23&lt;0.5,"Alta",IF(B23&lt;=0.8,"Media","Baja"))</f>
        <v>Alta</v>
      </c>
      <c r="E23" s="2" t="str">
        <f>'+10 Trabajadores'!A46</f>
        <v>Documento y gestión inicial básica</v>
      </c>
      <c r="F23" s="3">
        <f>'+10 Trabajadores'!D46</f>
        <v>0</v>
      </c>
      <c r="G23" s="2" t="str">
        <f>'+10 Trabajadores'!E46</f>
        <v>Alto riesgo</v>
      </c>
      <c r="H23" s="2" t="str">
        <f t="shared" ref="H23:H29" si="0">IF(F23&lt;0.5,"Alta",IF(F23&lt;=0.8,"Media","Baja"))</f>
        <v>Alta</v>
      </c>
    </row>
    <row r="24" spans="1:8" ht="24" customHeight="1" x14ac:dyDescent="0.25">
      <c r="A24" s="2" t="str">
        <f>'1-10 Trabajadores'!A31</f>
        <v>Gestión SST</v>
      </c>
      <c r="B24" s="3">
        <f>'1-10 Trabajadores'!D31</f>
        <v>0</v>
      </c>
      <c r="C24" s="2" t="str">
        <f>'1-10 Trabajadores'!E31</f>
        <v>Alto riesgo</v>
      </c>
      <c r="D24" s="2" t="str">
        <f>IF(B24&lt;0.5,"Alta",IF(B24&lt;=0.8,"Media","Baja"))</f>
        <v>Alta</v>
      </c>
      <c r="E24" s="2" t="str">
        <f>'+10 Trabajadores'!A47</f>
        <v>Gestión de Seguridad y Salud</v>
      </c>
      <c r="F24" s="3">
        <f>'+10 Trabajadores'!D47</f>
        <v>0</v>
      </c>
      <c r="G24" s="2" t="str">
        <f>'+10 Trabajadores'!E47</f>
        <v>Alto riesgo</v>
      </c>
      <c r="H24" s="2" t="str">
        <f t="shared" si="0"/>
        <v>Alta</v>
      </c>
    </row>
    <row r="25" spans="1:8" ht="24" customHeight="1" x14ac:dyDescent="0.25">
      <c r="A25" s="2" t="str">
        <f>'1-10 Trabajadores'!A32</f>
        <v>Plan de emergencia</v>
      </c>
      <c r="B25" s="3">
        <f>'1-10 Trabajadores'!D32</f>
        <v>0</v>
      </c>
      <c r="C25" s="2" t="str">
        <f>'1-10 Trabajadores'!E32</f>
        <v>Alto riesgo</v>
      </c>
      <c r="D25" s="2" t="str">
        <f>IF(B25&lt;0.5,"Alta",IF(B25&lt;=0.8,"Media","Baja"))</f>
        <v>Alta</v>
      </c>
      <c r="E25" s="2" t="str">
        <f>'+10 Trabajadores'!A48</f>
        <v>Riesgos psicosociales</v>
      </c>
      <c r="F25" s="3">
        <f>'+10 Trabajadores'!D48</f>
        <v>0</v>
      </c>
      <c r="G25" s="2" t="str">
        <f>'+10 Trabajadores'!E48</f>
        <v>Alto riesgo</v>
      </c>
      <c r="H25" s="2" t="str">
        <f t="shared" si="0"/>
        <v>Alta</v>
      </c>
    </row>
    <row r="26" spans="1:8" ht="24" customHeight="1" x14ac:dyDescent="0.25">
      <c r="A26" s="2" t="str">
        <f>'1-10 Trabajadores'!A33</f>
        <v>Riesgos psicosociales</v>
      </c>
      <c r="B26" s="3">
        <f>'1-10 Trabajadores'!D33</f>
        <v>0</v>
      </c>
      <c r="C26" s="2" t="str">
        <f>'1-10 Trabajadores'!E33</f>
        <v>Alto riesgo</v>
      </c>
      <c r="D26" s="2" t="str">
        <f>IF(B26&lt;0.5,"Alta",IF(B26&lt;=0.8,"Media","Baja"))</f>
        <v>Alta</v>
      </c>
      <c r="E26" s="2" t="str">
        <f>'+10 Trabajadores'!A49</f>
        <v>Prevención consumo drogas</v>
      </c>
      <c r="F26" s="3">
        <f>'+10 Trabajadores'!D49</f>
        <v>0</v>
      </c>
      <c r="G26" s="2" t="str">
        <f>'+10 Trabajadores'!E49</f>
        <v>Alto riesgo</v>
      </c>
      <c r="H26" s="2" t="str">
        <f t="shared" si="0"/>
        <v>Alta</v>
      </c>
    </row>
    <row r="27" spans="1:8" ht="24" customHeight="1" x14ac:dyDescent="0.25">
      <c r="A27" s="2" t="str">
        <f>'1-10 Trabajadores'!A34</f>
        <v>Vigilancia de la salud</v>
      </c>
      <c r="B27" s="3">
        <f>'1-10 Trabajadores'!D34</f>
        <v>0</v>
      </c>
      <c r="C27" s="2" t="str">
        <f>'1-10 Trabajadores'!E34</f>
        <v>Alto riesgo</v>
      </c>
      <c r="D27" s="2" t="str">
        <f>IF(B27&lt;0.5,"Alta",IF(B27&lt;=0.8,"Media","Baja"))</f>
        <v>Alta</v>
      </c>
      <c r="E27" s="2" t="str">
        <f>'+10 Trabajadores'!A50</f>
        <v>Plan de emergencias</v>
      </c>
      <c r="F27" s="3">
        <f>'+10 Trabajadores'!D50</f>
        <v>0</v>
      </c>
      <c r="G27" s="2" t="str">
        <f>'+10 Trabajadores'!E50</f>
        <v>Alto riesgo</v>
      </c>
      <c r="H27" s="2" t="str">
        <f t="shared" si="0"/>
        <v>Alta</v>
      </c>
    </row>
    <row r="28" spans="1:8" ht="24" customHeight="1" x14ac:dyDescent="0.25">
      <c r="E28" s="2" t="str">
        <f>'+10 Trabajadores'!A51</f>
        <v>Registros oficiales SUT - IESS</v>
      </c>
      <c r="F28" s="3">
        <f>'+10 Trabajadores'!D51</f>
        <v>0</v>
      </c>
      <c r="G28" s="2" t="str">
        <f>'+10 Trabajadores'!E51</f>
        <v>Alto riesgo</v>
      </c>
      <c r="H28" s="2" t="str">
        <f t="shared" si="0"/>
        <v>Alta</v>
      </c>
    </row>
    <row r="29" spans="1:8" ht="24" customHeight="1" x14ac:dyDescent="0.25">
      <c r="E29" s="2" t="str">
        <f>'+10 Trabajadores'!A52</f>
        <v>Evidencias clave</v>
      </c>
      <c r="F29" s="3">
        <f>'+10 Trabajadores'!D52</f>
        <v>0</v>
      </c>
      <c r="G29" s="2" t="str">
        <f>'+10 Trabajadores'!E52</f>
        <v>Alto riesgo</v>
      </c>
      <c r="H29" s="2" t="str">
        <f t="shared" si="0"/>
        <v>Alta</v>
      </c>
    </row>
    <row r="30" spans="1:8" ht="24" customHeight="1" x14ac:dyDescent="0.25"/>
    <row r="31" spans="1:8" ht="24" customHeight="1" x14ac:dyDescent="0.25"/>
    <row r="32" spans="1:8" ht="24" customHeight="1" x14ac:dyDescent="0.25"/>
    <row r="33" spans="1:8" ht="48" customHeight="1" x14ac:dyDescent="0.25">
      <c r="A33" s="41" t="s">
        <v>91</v>
      </c>
      <c r="B33" s="12"/>
      <c r="C33" s="12"/>
      <c r="D33" s="12"/>
      <c r="E33" s="12"/>
      <c r="F33" s="12"/>
      <c r="G33" s="12"/>
      <c r="H33" s="12"/>
    </row>
    <row r="34" spans="1:8" ht="24" customHeight="1" x14ac:dyDescent="0.25">
      <c r="A34" s="12"/>
      <c r="B34" s="12"/>
      <c r="C34" s="12"/>
      <c r="D34" s="12"/>
      <c r="E34" s="12"/>
      <c r="F34" s="12"/>
      <c r="G34" s="12"/>
      <c r="H34" s="12"/>
    </row>
    <row r="35" spans="1:8" ht="24" customHeight="1" x14ac:dyDescent="0.25">
      <c r="A35" s="12"/>
      <c r="B35" s="12"/>
      <c r="C35" s="12"/>
      <c r="D35" s="12"/>
      <c r="E35" s="12"/>
      <c r="F35" s="12"/>
      <c r="G35" s="12"/>
      <c r="H35" s="12"/>
    </row>
    <row r="36" spans="1:8" ht="24" customHeight="1" x14ac:dyDescent="0.25"/>
    <row r="37" spans="1:8" ht="24" hidden="1" customHeight="1" x14ac:dyDescent="0.25"/>
    <row r="38" spans="1:8" ht="24" hidden="1" customHeight="1" x14ac:dyDescent="0.25"/>
    <row r="39" spans="1:8" ht="24" hidden="1" customHeight="1" x14ac:dyDescent="0.25"/>
  </sheetData>
  <mergeCells count="21">
    <mergeCell ref="A33:H35"/>
    <mergeCell ref="A21:D21"/>
    <mergeCell ref="E8:G10"/>
    <mergeCell ref="A7:C7"/>
    <mergeCell ref="E21:H21"/>
    <mergeCell ref="A8:C10"/>
    <mergeCell ref="C17:H17"/>
    <mergeCell ref="A18:B18"/>
    <mergeCell ref="E7:G7"/>
    <mergeCell ref="E12:G12"/>
    <mergeCell ref="C18:H18"/>
    <mergeCell ref="A17:B17"/>
    <mergeCell ref="A11:C11"/>
    <mergeCell ref="C16:H16"/>
    <mergeCell ref="A15:H15"/>
    <mergeCell ref="A1:H1"/>
    <mergeCell ref="A12:C12"/>
    <mergeCell ref="A4:H5"/>
    <mergeCell ref="A16:B16"/>
    <mergeCell ref="E11:G11"/>
    <mergeCell ref="A2:H2"/>
  </mergeCells>
  <conditionalFormatting sqref="A8">
    <cfRule type="cellIs" dxfId="23" priority="1" operator="greaterThan">
      <formula>0.8</formula>
    </cfRule>
    <cfRule type="cellIs" dxfId="22" priority="2" operator="between">
      <formula>0.5</formula>
      <formula>0.8</formula>
    </cfRule>
    <cfRule type="cellIs" dxfId="21" priority="3" operator="lessThan">
      <formula>0.5</formula>
    </cfRule>
  </conditionalFormatting>
  <conditionalFormatting sqref="E8">
    <cfRule type="cellIs" dxfId="20" priority="4" operator="greaterThan">
      <formula>0.8</formula>
    </cfRule>
    <cfRule type="cellIs" dxfId="19" priority="5" operator="between">
      <formula>0.5</formula>
      <formula>0.8</formula>
    </cfRule>
    <cfRule type="cellIs" dxfId="18" priority="6" operator="lessThan">
      <formula>0.5</formula>
    </cfRule>
  </conditionalFormatting>
  <conditionalFormatting sqref="B23:B40">
    <cfRule type="cellIs" dxfId="17" priority="7" operator="greaterThan">
      <formula>0.8</formula>
    </cfRule>
    <cfRule type="cellIs" dxfId="16" priority="8" operator="between">
      <formula>0.5</formula>
      <formula>0.8</formula>
    </cfRule>
    <cfRule type="cellIs" dxfId="15" priority="9" operator="lessThan">
      <formula>0.5</formula>
    </cfRule>
  </conditionalFormatting>
  <conditionalFormatting sqref="F23:F40">
    <cfRule type="cellIs" dxfId="14" priority="10" operator="greaterThan">
      <formula>0.8</formula>
    </cfRule>
    <cfRule type="cellIs" dxfId="13" priority="11" operator="between">
      <formula>0.5</formula>
      <formula>0.8</formula>
    </cfRule>
    <cfRule type="cellIs" dxfId="12" priority="12" operator="lessThan">
      <formula>0.5</formula>
    </cfRule>
  </conditionalFormatting>
  <hyperlinks>
    <hyperlink ref="A7:C7" location="'1-10 Trabajadores'!A1" display="EMPRESAS 1 A 10 TRABAJADORES" xr:uid="{72996415-6819-4AF0-BFA4-07C7CCA21E42}"/>
    <hyperlink ref="E7:G7" location="'+10 Trabajadores'!A1" display="EMPRESAS MÁS DE 10 TRABAJADORES" xr:uid="{22C9D9D0-1944-41B6-9348-9DFDD3223501}"/>
  </hyperlinks>
  <pageMargins left="0.75" right="0.75" top="1" bottom="1" header="0.5" footer="0.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showGridLines="0" workbookViewId="0">
      <pane ySplit="6" topLeftCell="A19" activePane="bottomLeft" state="frozen"/>
      <selection pane="bottomLeft" activeCell="D7" sqref="D7"/>
    </sheetView>
  </sheetViews>
  <sheetFormatPr baseColWidth="10" defaultColWidth="9.140625" defaultRowHeight="15" x14ac:dyDescent="0.25"/>
  <cols>
    <col min="1" max="1" width="21.7109375" style="18" customWidth="1"/>
    <col min="2" max="2" width="25" style="18" customWidth="1"/>
    <col min="3" max="3" width="68" style="18" customWidth="1"/>
    <col min="4" max="5" width="18" style="18" customWidth="1"/>
    <col min="6" max="6" width="35" style="18" customWidth="1"/>
    <col min="7" max="16384" width="9.140625" style="18"/>
  </cols>
  <sheetData>
    <row r="1" spans="1:6" ht="33.950000000000003" customHeight="1" x14ac:dyDescent="0.25">
      <c r="A1" s="16" t="s">
        <v>18</v>
      </c>
      <c r="B1" s="17"/>
      <c r="C1" s="17"/>
      <c r="D1" s="17"/>
      <c r="E1" s="17"/>
      <c r="F1" s="17"/>
    </row>
    <row r="2" spans="1:6" ht="27.95" customHeight="1" x14ac:dyDescent="0.25">
      <c r="A2" s="46" t="s">
        <v>19</v>
      </c>
      <c r="B2" s="47"/>
      <c r="C2" s="47"/>
      <c r="D2" s="47"/>
      <c r="E2" s="47"/>
      <c r="F2" s="47"/>
    </row>
    <row r="4" spans="1:6" x14ac:dyDescent="0.25">
      <c r="A4" s="10" t="s">
        <v>20</v>
      </c>
      <c r="B4" s="17"/>
      <c r="C4" s="17"/>
      <c r="D4" s="17"/>
      <c r="E4" s="17"/>
      <c r="F4" s="17"/>
    </row>
    <row r="6" spans="1:6" ht="30.75" customHeight="1" x14ac:dyDescent="0.25">
      <c r="A6" s="4" t="s">
        <v>21</v>
      </c>
      <c r="B6" s="4" t="s">
        <v>14</v>
      </c>
      <c r="C6" s="4" t="s">
        <v>22</v>
      </c>
      <c r="D6" s="50" t="s">
        <v>94</v>
      </c>
      <c r="E6" s="4" t="s">
        <v>23</v>
      </c>
      <c r="F6" s="4" t="s">
        <v>24</v>
      </c>
    </row>
    <row r="7" spans="1:6" ht="36" customHeight="1" x14ac:dyDescent="0.25">
      <c r="A7" s="19">
        <v>1</v>
      </c>
      <c r="B7" s="14" t="s">
        <v>25</v>
      </c>
      <c r="C7" s="14" t="s">
        <v>26</v>
      </c>
      <c r="D7" s="19"/>
      <c r="E7" s="19" t="str">
        <f t="shared" ref="E7:E18" si="0">IF(D7="Cumple",1,IF(D7="En proceso",0.5,IF(D7="No cumple",0,"")))</f>
        <v/>
      </c>
      <c r="F7" s="14"/>
    </row>
    <row r="8" spans="1:6" ht="36" customHeight="1" x14ac:dyDescent="0.25">
      <c r="A8" s="19">
        <v>2</v>
      </c>
      <c r="B8" s="14" t="s">
        <v>25</v>
      </c>
      <c r="C8" s="14" t="s">
        <v>27</v>
      </c>
      <c r="D8" s="19"/>
      <c r="E8" s="19" t="str">
        <f t="shared" si="0"/>
        <v/>
      </c>
      <c r="F8" s="14"/>
    </row>
    <row r="9" spans="1:6" ht="36" customHeight="1" x14ac:dyDescent="0.25">
      <c r="A9" s="19">
        <v>3</v>
      </c>
      <c r="B9" s="14" t="s">
        <v>25</v>
      </c>
      <c r="C9" s="14" t="s">
        <v>28</v>
      </c>
      <c r="D9" s="19"/>
      <c r="E9" s="19" t="str">
        <f t="shared" si="0"/>
        <v/>
      </c>
      <c r="F9" s="14"/>
    </row>
    <row r="10" spans="1:6" ht="36" customHeight="1" x14ac:dyDescent="0.25">
      <c r="A10" s="19">
        <v>4</v>
      </c>
      <c r="B10" s="14" t="s">
        <v>25</v>
      </c>
      <c r="C10" s="14" t="s">
        <v>29</v>
      </c>
      <c r="D10" s="19"/>
      <c r="E10" s="19" t="str">
        <f t="shared" si="0"/>
        <v/>
      </c>
      <c r="F10" s="14"/>
    </row>
    <row r="11" spans="1:6" ht="36" customHeight="1" x14ac:dyDescent="0.25">
      <c r="A11" s="19">
        <v>5</v>
      </c>
      <c r="B11" s="14" t="s">
        <v>50</v>
      </c>
      <c r="C11" s="49" t="s">
        <v>93</v>
      </c>
      <c r="D11" s="19"/>
      <c r="E11" s="19" t="str">
        <f t="shared" si="0"/>
        <v/>
      </c>
      <c r="F11" s="14"/>
    </row>
    <row r="12" spans="1:6" ht="36" customHeight="1" x14ac:dyDescent="0.25">
      <c r="A12" s="20">
        <v>6</v>
      </c>
      <c r="B12" s="15" t="s">
        <v>30</v>
      </c>
      <c r="C12" s="15" t="s">
        <v>31</v>
      </c>
      <c r="D12" s="20"/>
      <c r="E12" s="20" t="str">
        <f t="shared" si="0"/>
        <v/>
      </c>
      <c r="F12" s="15"/>
    </row>
    <row r="13" spans="1:6" ht="36" customHeight="1" x14ac:dyDescent="0.25">
      <c r="A13" s="20">
        <v>7</v>
      </c>
      <c r="B13" s="15" t="s">
        <v>30</v>
      </c>
      <c r="C13" s="15" t="s">
        <v>32</v>
      </c>
      <c r="D13" s="20"/>
      <c r="E13" s="20" t="str">
        <f t="shared" si="0"/>
        <v/>
      </c>
      <c r="F13" s="15"/>
    </row>
    <row r="14" spans="1:6" ht="36" customHeight="1" x14ac:dyDescent="0.25">
      <c r="A14" s="20">
        <v>8</v>
      </c>
      <c r="B14" s="15" t="s">
        <v>30</v>
      </c>
      <c r="C14" s="15" t="s">
        <v>33</v>
      </c>
      <c r="D14" s="20"/>
      <c r="E14" s="20" t="str">
        <f t="shared" si="0"/>
        <v/>
      </c>
      <c r="F14" s="15"/>
    </row>
    <row r="15" spans="1:6" ht="36" customHeight="1" x14ac:dyDescent="0.25">
      <c r="A15" s="20">
        <v>9</v>
      </c>
      <c r="B15" s="15" t="s">
        <v>30</v>
      </c>
      <c r="C15" s="15" t="s">
        <v>34</v>
      </c>
      <c r="D15" s="20"/>
      <c r="E15" s="20" t="str">
        <f t="shared" si="0"/>
        <v/>
      </c>
      <c r="F15" s="15"/>
    </row>
    <row r="16" spans="1:6" ht="36" customHeight="1" x14ac:dyDescent="0.25">
      <c r="A16" s="19">
        <v>10</v>
      </c>
      <c r="B16" s="14" t="s">
        <v>35</v>
      </c>
      <c r="C16" s="14" t="s">
        <v>36</v>
      </c>
      <c r="D16" s="19"/>
      <c r="E16" s="19" t="str">
        <f t="shared" si="0"/>
        <v/>
      </c>
      <c r="F16" s="14"/>
    </row>
    <row r="17" spans="1:6" ht="36" customHeight="1" x14ac:dyDescent="0.25">
      <c r="A17" s="20">
        <v>11</v>
      </c>
      <c r="B17" s="15" t="s">
        <v>37</v>
      </c>
      <c r="C17" s="15" t="s">
        <v>38</v>
      </c>
      <c r="D17" s="20"/>
      <c r="E17" s="20" t="str">
        <f t="shared" si="0"/>
        <v/>
      </c>
      <c r="F17" s="15"/>
    </row>
    <row r="18" spans="1:6" ht="36" customHeight="1" x14ac:dyDescent="0.25">
      <c r="A18" s="19">
        <v>12</v>
      </c>
      <c r="B18" s="14" t="s">
        <v>39</v>
      </c>
      <c r="C18" s="14" t="s">
        <v>40</v>
      </c>
      <c r="D18" s="19"/>
      <c r="E18" s="19" t="str">
        <f t="shared" si="0"/>
        <v/>
      </c>
      <c r="F18" s="14"/>
    </row>
    <row r="21" spans="1:6" x14ac:dyDescent="0.25">
      <c r="A21" s="21" t="s">
        <v>41</v>
      </c>
      <c r="B21" s="17"/>
      <c r="C21" s="17"/>
      <c r="D21" s="17"/>
      <c r="E21" s="17"/>
      <c r="F21" s="17"/>
    </row>
    <row r="22" spans="1:6" ht="15.75" x14ac:dyDescent="0.25">
      <c r="A22" s="22" t="s">
        <v>42</v>
      </c>
      <c r="B22" s="17"/>
      <c r="C22" s="17"/>
      <c r="D22" s="17"/>
      <c r="E22" s="23">
        <f>COUNTA(C7:C18)</f>
        <v>12</v>
      </c>
    </row>
    <row r="23" spans="1:6" ht="15.75" x14ac:dyDescent="0.25">
      <c r="A23" s="22" t="s">
        <v>43</v>
      </c>
      <c r="B23" s="17"/>
      <c r="C23" s="17"/>
      <c r="D23" s="17"/>
      <c r="E23" s="23">
        <f>SUM(E7:E18)</f>
        <v>0</v>
      </c>
    </row>
    <row r="24" spans="1:6" ht="15.75" x14ac:dyDescent="0.25">
      <c r="A24" s="22" t="s">
        <v>44</v>
      </c>
      <c r="B24" s="17"/>
      <c r="C24" s="17"/>
      <c r="D24" s="17"/>
      <c r="E24" s="24">
        <f>IFERROR(SUM(E7:E18)/COUNTA(C7:C18),0)</f>
        <v>0</v>
      </c>
    </row>
    <row r="25" spans="1:6" ht="15.75" x14ac:dyDescent="0.25">
      <c r="A25" s="22" t="s">
        <v>45</v>
      </c>
      <c r="B25" s="17"/>
      <c r="C25" s="17"/>
      <c r="D25" s="17"/>
      <c r="E25" s="23" t="str">
        <f ca="1">IF(E25&gt;0.8,"✔ Cumplimiento adecuado",IF(E25&gt;=0.5,"⚠ Requiere revisión","✖ Alto riesgo de multas"))</f>
        <v/>
      </c>
    </row>
    <row r="28" spans="1:6" x14ac:dyDescent="0.25">
      <c r="A28" s="25" t="s">
        <v>46</v>
      </c>
      <c r="B28" s="17"/>
      <c r="C28" s="17"/>
      <c r="D28" s="17"/>
      <c r="E28" s="17"/>
      <c r="F28" s="17"/>
    </row>
    <row r="29" spans="1:6" x14ac:dyDescent="0.25">
      <c r="A29" s="1" t="s">
        <v>14</v>
      </c>
      <c r="B29" s="1" t="s">
        <v>47</v>
      </c>
      <c r="C29" s="1" t="s">
        <v>23</v>
      </c>
      <c r="D29" s="1" t="s">
        <v>48</v>
      </c>
      <c r="E29" s="1" t="s">
        <v>45</v>
      </c>
    </row>
    <row r="30" spans="1:6" ht="30" x14ac:dyDescent="0.25">
      <c r="A30" s="2" t="s">
        <v>25</v>
      </c>
      <c r="B30" s="2">
        <f>COUNTIF(B7:B18,A30)</f>
        <v>4</v>
      </c>
      <c r="C30" s="2">
        <f>SUMIF(B7:B18,A30,E7:E18)</f>
        <v>0</v>
      </c>
      <c r="D30" s="3">
        <f>IFERROR(C30/B30,0)</f>
        <v>0</v>
      </c>
      <c r="E30" s="2" t="str">
        <f>IF(D30&gt;0.8,"Adecuado",IF(D30&gt;=0.5,"Revisar","Alto riesgo"))</f>
        <v>Alto riesgo</v>
      </c>
    </row>
    <row r="31" spans="1:6" x14ac:dyDescent="0.25">
      <c r="A31" s="2" t="s">
        <v>30</v>
      </c>
      <c r="B31" s="2">
        <f>COUNTIF(B7:B18,A31)</f>
        <v>4</v>
      </c>
      <c r="C31" s="2">
        <f>SUMIF(B7:B18,A31,E7:E18)</f>
        <v>0</v>
      </c>
      <c r="D31" s="3">
        <f>IFERROR(C31/B31,0)</f>
        <v>0</v>
      </c>
      <c r="E31" s="2" t="str">
        <f>IF(D31&gt;0.8,"Adecuado",IF(D31&gt;=0.5,"Revisar","Alto riesgo"))</f>
        <v>Alto riesgo</v>
      </c>
    </row>
    <row r="32" spans="1:6" x14ac:dyDescent="0.25">
      <c r="A32" s="2" t="s">
        <v>35</v>
      </c>
      <c r="B32" s="2">
        <f>COUNTIF(B7:B18,A32)</f>
        <v>1</v>
      </c>
      <c r="C32" s="2">
        <f>SUMIF(B7:B18,A32,E7:E18)</f>
        <v>0</v>
      </c>
      <c r="D32" s="3">
        <f>IFERROR(C32/B32,0)</f>
        <v>0</v>
      </c>
      <c r="E32" s="2" t="str">
        <f>IF(D32&gt;0.8,"Adecuado",IF(D32&gt;=0.5,"Revisar","Alto riesgo"))</f>
        <v>Alto riesgo</v>
      </c>
    </row>
    <row r="33" spans="1:5" x14ac:dyDescent="0.25">
      <c r="A33" s="2" t="s">
        <v>37</v>
      </c>
      <c r="B33" s="2">
        <f>COUNTIF(B7:B18,A33)</f>
        <v>1</v>
      </c>
      <c r="C33" s="2">
        <f>SUMIF(B7:B18,A33,E7:E18)</f>
        <v>0</v>
      </c>
      <c r="D33" s="3">
        <f>IFERROR(C33/B33,0)</f>
        <v>0</v>
      </c>
      <c r="E33" s="2" t="str">
        <f>IF(D33&gt;0.8,"Adecuado",IF(D33&gt;=0.5,"Revisar","Alto riesgo"))</f>
        <v>Alto riesgo</v>
      </c>
    </row>
    <row r="34" spans="1:5" x14ac:dyDescent="0.25">
      <c r="A34" s="2" t="s">
        <v>39</v>
      </c>
      <c r="B34" s="2">
        <f>COUNTIF(B7:B18,A34)</f>
        <v>1</v>
      </c>
      <c r="C34" s="2">
        <f>SUMIF(B7:B18,A34,E7:E18)</f>
        <v>0</v>
      </c>
      <c r="D34" s="3">
        <f>IFERROR(C34/B34,0)</f>
        <v>0</v>
      </c>
      <c r="E34" s="2" t="str">
        <f>IF(D34&gt;0.8,"Adecuado",IF(D34&gt;=0.5,"Revisar","Alto riesgo"))</f>
        <v>Alto riesgo</v>
      </c>
    </row>
  </sheetData>
  <mergeCells count="9">
    <mergeCell ref="A28:F28"/>
    <mergeCell ref="A25:D25"/>
    <mergeCell ref="A4:F4"/>
    <mergeCell ref="A21:F21"/>
    <mergeCell ref="A2:F2"/>
    <mergeCell ref="A24:D24"/>
    <mergeCell ref="A23:D23"/>
    <mergeCell ref="A1:F1"/>
    <mergeCell ref="A22:D22"/>
  </mergeCells>
  <conditionalFormatting sqref="D7:D18">
    <cfRule type="expression" dxfId="11" priority="1">
      <formula>D7="Cumple"</formula>
    </cfRule>
    <cfRule type="expression" dxfId="10" priority="2">
      <formula>D7="En proceso"</formula>
    </cfRule>
    <cfRule type="expression" dxfId="9" priority="3">
      <formula>D7="No cumple"</formula>
    </cfRule>
  </conditionalFormatting>
  <conditionalFormatting sqref="E24">
    <cfRule type="cellIs" dxfId="8" priority="4" operator="greaterThan">
      <formula>0.8</formula>
    </cfRule>
    <cfRule type="cellIs" dxfId="7" priority="5" operator="between">
      <formula>0.5</formula>
      <formula>0.8</formula>
    </cfRule>
    <cfRule type="cellIs" dxfId="6" priority="6" operator="lessThan">
      <formula>0.5</formula>
    </cfRule>
  </conditionalFormatting>
  <dataValidations count="1">
    <dataValidation type="list" allowBlank="1" errorTitle="Dato no válido" error="Seleccione una opción válida: Cumple, En proceso o No cumple." promptTitle="Estado" prompt="Seleccione el estado de cumplimiento." sqref="D7:D18" xr:uid="{00000000-0002-0000-0100-000000000000}">
      <formula1>"Cumple,En proceso,No cumple"</formula1>
    </dataValidation>
  </dataValidations>
  <pageMargins left="0.4" right="0.4" top="0.5" bottom="0.5" header="0.5" footer="0.5"/>
  <pageSetup paperSize="9" orientation="landscape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2"/>
  <sheetViews>
    <sheetView showGridLines="0" tabSelected="1" workbookViewId="0">
      <pane ySplit="6" topLeftCell="A10" activePane="bottomLeft" state="frozen"/>
      <selection pane="bottomLeft" activeCell="D16" sqref="D16"/>
    </sheetView>
  </sheetViews>
  <sheetFormatPr baseColWidth="10" defaultColWidth="9.140625" defaultRowHeight="15" x14ac:dyDescent="0.25"/>
  <cols>
    <col min="1" max="1" width="21.140625" style="18" customWidth="1"/>
    <col min="2" max="2" width="25" style="18" customWidth="1"/>
    <col min="3" max="3" width="68" style="18" customWidth="1"/>
    <col min="4" max="5" width="18" style="18" customWidth="1"/>
    <col min="6" max="6" width="35" style="18" customWidth="1"/>
    <col min="7" max="16384" width="9.140625" style="18"/>
  </cols>
  <sheetData>
    <row r="1" spans="1:6" ht="33.950000000000003" customHeight="1" x14ac:dyDescent="0.25">
      <c r="A1" s="16" t="s">
        <v>49</v>
      </c>
      <c r="B1" s="17"/>
      <c r="C1" s="17"/>
      <c r="D1" s="17"/>
      <c r="E1" s="17"/>
      <c r="F1" s="17"/>
    </row>
    <row r="2" spans="1:6" ht="27.95" customHeight="1" x14ac:dyDescent="0.25">
      <c r="A2" s="46" t="s">
        <v>19</v>
      </c>
      <c r="B2" s="47"/>
      <c r="C2" s="47"/>
      <c r="D2" s="47"/>
      <c r="E2" s="47"/>
      <c r="F2" s="47"/>
    </row>
    <row r="4" spans="1:6" x14ac:dyDescent="0.25">
      <c r="A4" s="10" t="s">
        <v>20</v>
      </c>
      <c r="B4" s="17"/>
      <c r="C4" s="17"/>
      <c r="D4" s="17"/>
      <c r="E4" s="17"/>
      <c r="F4" s="17"/>
    </row>
    <row r="6" spans="1:6" ht="30" x14ac:dyDescent="0.25">
      <c r="A6" s="4" t="s">
        <v>21</v>
      </c>
      <c r="B6" s="4" t="s">
        <v>14</v>
      </c>
      <c r="C6" s="4" t="s">
        <v>22</v>
      </c>
      <c r="D6" s="50" t="s">
        <v>94</v>
      </c>
      <c r="E6" s="4" t="s">
        <v>23</v>
      </c>
      <c r="F6" s="4" t="s">
        <v>24</v>
      </c>
    </row>
    <row r="7" spans="1:6" ht="36" customHeight="1" x14ac:dyDescent="0.25">
      <c r="A7" s="19">
        <v>1</v>
      </c>
      <c r="B7" s="14" t="s">
        <v>50</v>
      </c>
      <c r="C7" s="14" t="s">
        <v>51</v>
      </c>
      <c r="D7" s="19"/>
      <c r="E7" s="19" t="str">
        <f t="shared" ref="E7:E34" si="0">IF(D7="Cumple",1,IF(D7="En proceso",0.5,IF(D7="No cumple",0,"")))</f>
        <v/>
      </c>
      <c r="F7" s="14"/>
    </row>
    <row r="8" spans="1:6" ht="36" customHeight="1" x14ac:dyDescent="0.25">
      <c r="A8" s="19">
        <v>2</v>
      </c>
      <c r="B8" s="14" t="s">
        <v>50</v>
      </c>
      <c r="C8" s="14" t="s">
        <v>52</v>
      </c>
      <c r="D8" s="19"/>
      <c r="E8" s="19" t="str">
        <f t="shared" si="0"/>
        <v/>
      </c>
      <c r="F8" s="14"/>
    </row>
    <row r="9" spans="1:6" ht="36" customHeight="1" x14ac:dyDescent="0.25">
      <c r="A9" s="19">
        <v>3</v>
      </c>
      <c r="B9" s="14" t="s">
        <v>50</v>
      </c>
      <c r="C9" s="14" t="s">
        <v>53</v>
      </c>
      <c r="D9" s="19"/>
      <c r="E9" s="19" t="str">
        <f t="shared" si="0"/>
        <v/>
      </c>
      <c r="F9" s="14"/>
    </row>
    <row r="10" spans="1:6" ht="36" customHeight="1" x14ac:dyDescent="0.25">
      <c r="A10" s="19">
        <v>4</v>
      </c>
      <c r="B10" s="14" t="s">
        <v>50</v>
      </c>
      <c r="C10" s="14" t="s">
        <v>54</v>
      </c>
      <c r="D10" s="19"/>
      <c r="E10" s="19" t="str">
        <f t="shared" si="0"/>
        <v/>
      </c>
      <c r="F10" s="14"/>
    </row>
    <row r="11" spans="1:6" ht="36" customHeight="1" x14ac:dyDescent="0.25">
      <c r="A11" s="19">
        <v>5</v>
      </c>
      <c r="B11" s="14" t="s">
        <v>50</v>
      </c>
      <c r="C11" s="49" t="s">
        <v>93</v>
      </c>
      <c r="D11" s="19"/>
      <c r="E11" s="19" t="str">
        <f t="shared" si="0"/>
        <v/>
      </c>
      <c r="F11" s="14"/>
    </row>
    <row r="12" spans="1:6" ht="36" customHeight="1" x14ac:dyDescent="0.25">
      <c r="A12" s="20">
        <v>6</v>
      </c>
      <c r="B12" s="15" t="s">
        <v>55</v>
      </c>
      <c r="C12" s="15" t="s">
        <v>31</v>
      </c>
      <c r="D12" s="20"/>
      <c r="E12" s="20" t="str">
        <f t="shared" si="0"/>
        <v/>
      </c>
      <c r="F12" s="15"/>
    </row>
    <row r="13" spans="1:6" ht="36" customHeight="1" x14ac:dyDescent="0.25">
      <c r="A13" s="20">
        <v>7</v>
      </c>
      <c r="B13" s="15" t="s">
        <v>55</v>
      </c>
      <c r="C13" s="15" t="s">
        <v>32</v>
      </c>
      <c r="D13" s="20"/>
      <c r="E13" s="20" t="str">
        <f t="shared" si="0"/>
        <v/>
      </c>
      <c r="F13" s="15"/>
    </row>
    <row r="14" spans="1:6" ht="36" customHeight="1" x14ac:dyDescent="0.25">
      <c r="A14" s="20">
        <v>8</v>
      </c>
      <c r="B14" s="15" t="s">
        <v>55</v>
      </c>
      <c r="C14" s="15" t="s">
        <v>33</v>
      </c>
      <c r="D14" s="20"/>
      <c r="E14" s="20" t="str">
        <f t="shared" si="0"/>
        <v/>
      </c>
      <c r="F14" s="15"/>
    </row>
    <row r="15" spans="1:6" ht="36" customHeight="1" x14ac:dyDescent="0.25">
      <c r="A15" s="20">
        <v>9</v>
      </c>
      <c r="B15" s="15" t="s">
        <v>55</v>
      </c>
      <c r="C15" s="15" t="s">
        <v>34</v>
      </c>
      <c r="D15" s="20"/>
      <c r="E15" s="20" t="str">
        <f t="shared" si="0"/>
        <v/>
      </c>
      <c r="F15" s="15"/>
    </row>
    <row r="16" spans="1:6" ht="36" customHeight="1" x14ac:dyDescent="0.25">
      <c r="A16" s="20">
        <v>10</v>
      </c>
      <c r="B16" s="15" t="s">
        <v>55</v>
      </c>
      <c r="C16" s="51" t="s">
        <v>95</v>
      </c>
      <c r="D16" s="20"/>
      <c r="E16" s="20" t="str">
        <f t="shared" si="0"/>
        <v/>
      </c>
      <c r="F16" s="15"/>
    </row>
    <row r="17" spans="1:6" ht="36" customHeight="1" x14ac:dyDescent="0.25">
      <c r="A17" s="19">
        <v>11</v>
      </c>
      <c r="B17" s="14" t="s">
        <v>37</v>
      </c>
      <c r="C17" s="14" t="s">
        <v>56</v>
      </c>
      <c r="D17" s="19"/>
      <c r="E17" s="19" t="str">
        <f t="shared" si="0"/>
        <v/>
      </c>
      <c r="F17" s="14"/>
    </row>
    <row r="18" spans="1:6" ht="36" customHeight="1" x14ac:dyDescent="0.25">
      <c r="A18" s="19">
        <v>12</v>
      </c>
      <c r="B18" s="14" t="s">
        <v>37</v>
      </c>
      <c r="C18" s="14" t="s">
        <v>57</v>
      </c>
      <c r="D18" s="19"/>
      <c r="E18" s="19" t="str">
        <f t="shared" si="0"/>
        <v/>
      </c>
      <c r="F18" s="14"/>
    </row>
    <row r="19" spans="1:6" ht="36" customHeight="1" x14ac:dyDescent="0.25">
      <c r="A19" s="19">
        <v>13</v>
      </c>
      <c r="B19" s="14" t="s">
        <v>37</v>
      </c>
      <c r="C19" s="14" t="s">
        <v>58</v>
      </c>
      <c r="D19" s="19"/>
      <c r="E19" s="19" t="str">
        <f t="shared" si="0"/>
        <v/>
      </c>
      <c r="F19" s="14"/>
    </row>
    <row r="20" spans="1:6" ht="36" customHeight="1" x14ac:dyDescent="0.25">
      <c r="A20" s="19">
        <v>14</v>
      </c>
      <c r="B20" s="14" t="s">
        <v>37</v>
      </c>
      <c r="C20" s="14" t="s">
        <v>59</v>
      </c>
      <c r="D20" s="19"/>
      <c r="E20" s="19" t="str">
        <f t="shared" si="0"/>
        <v/>
      </c>
      <c r="F20" s="14"/>
    </row>
    <row r="21" spans="1:6" ht="36" customHeight="1" x14ac:dyDescent="0.25">
      <c r="A21" s="20">
        <v>15</v>
      </c>
      <c r="B21" s="15" t="s">
        <v>60</v>
      </c>
      <c r="C21" s="15" t="s">
        <v>61</v>
      </c>
      <c r="D21" s="20"/>
      <c r="E21" s="20" t="str">
        <f t="shared" si="0"/>
        <v/>
      </c>
      <c r="F21" s="15"/>
    </row>
    <row r="22" spans="1:6" ht="36" customHeight="1" x14ac:dyDescent="0.25">
      <c r="A22" s="20">
        <v>16</v>
      </c>
      <c r="B22" s="15" t="s">
        <v>60</v>
      </c>
      <c r="C22" s="15" t="s">
        <v>57</v>
      </c>
      <c r="D22" s="20"/>
      <c r="E22" s="20" t="str">
        <f t="shared" si="0"/>
        <v/>
      </c>
      <c r="F22" s="15"/>
    </row>
    <row r="23" spans="1:6" ht="36" customHeight="1" x14ac:dyDescent="0.25">
      <c r="A23" s="20">
        <v>17</v>
      </c>
      <c r="B23" s="15" t="s">
        <v>60</v>
      </c>
      <c r="C23" s="15" t="s">
        <v>59</v>
      </c>
      <c r="D23" s="20"/>
      <c r="E23" s="20" t="str">
        <f t="shared" si="0"/>
        <v/>
      </c>
      <c r="F23" s="15"/>
    </row>
    <row r="24" spans="1:6" ht="36" customHeight="1" x14ac:dyDescent="0.25">
      <c r="A24" s="19">
        <v>18</v>
      </c>
      <c r="B24" s="14" t="s">
        <v>62</v>
      </c>
      <c r="C24" s="14" t="s">
        <v>63</v>
      </c>
      <c r="D24" s="19"/>
      <c r="E24" s="19" t="str">
        <f t="shared" si="0"/>
        <v/>
      </c>
      <c r="F24" s="14"/>
    </row>
    <row r="25" spans="1:6" ht="36" customHeight="1" x14ac:dyDescent="0.25">
      <c r="A25" s="19">
        <v>19</v>
      </c>
      <c r="B25" s="14" t="s">
        <v>62</v>
      </c>
      <c r="C25" s="14" t="s">
        <v>64</v>
      </c>
      <c r="D25" s="19"/>
      <c r="E25" s="19" t="str">
        <f t="shared" si="0"/>
        <v/>
      </c>
      <c r="F25" s="14"/>
    </row>
    <row r="26" spans="1:6" ht="36" customHeight="1" x14ac:dyDescent="0.25">
      <c r="A26" s="19">
        <v>20</v>
      </c>
      <c r="B26" s="14" t="s">
        <v>62</v>
      </c>
      <c r="C26" s="14" t="s">
        <v>65</v>
      </c>
      <c r="D26" s="19"/>
      <c r="E26" s="19" t="str">
        <f t="shared" si="0"/>
        <v/>
      </c>
      <c r="F26" s="14"/>
    </row>
    <row r="27" spans="1:6" ht="36" customHeight="1" x14ac:dyDescent="0.25">
      <c r="A27" s="19">
        <v>21</v>
      </c>
      <c r="B27" s="14" t="s">
        <v>62</v>
      </c>
      <c r="C27" s="14" t="s">
        <v>59</v>
      </c>
      <c r="D27" s="19"/>
      <c r="E27" s="19" t="str">
        <f t="shared" si="0"/>
        <v/>
      </c>
      <c r="F27" s="14"/>
    </row>
    <row r="28" spans="1:6" ht="36" customHeight="1" x14ac:dyDescent="0.25">
      <c r="A28" s="20">
        <v>22</v>
      </c>
      <c r="B28" s="15" t="s">
        <v>66</v>
      </c>
      <c r="C28" s="15" t="s">
        <v>67</v>
      </c>
      <c r="D28" s="20"/>
      <c r="E28" s="20" t="str">
        <f t="shared" si="0"/>
        <v/>
      </c>
      <c r="F28" s="15"/>
    </row>
    <row r="29" spans="1:6" ht="36" customHeight="1" x14ac:dyDescent="0.25">
      <c r="A29" s="20">
        <v>23</v>
      </c>
      <c r="B29" s="15" t="s">
        <v>66</v>
      </c>
      <c r="C29" s="15" t="s">
        <v>68</v>
      </c>
      <c r="D29" s="20"/>
      <c r="E29" s="20" t="str">
        <f t="shared" si="0"/>
        <v/>
      </c>
      <c r="F29" s="15"/>
    </row>
    <row r="30" spans="1:6" ht="36" customHeight="1" x14ac:dyDescent="0.25">
      <c r="A30" s="20">
        <v>24</v>
      </c>
      <c r="B30" s="15" t="s">
        <v>66</v>
      </c>
      <c r="C30" s="15" t="s">
        <v>69</v>
      </c>
      <c r="D30" s="20"/>
      <c r="E30" s="20" t="str">
        <f t="shared" si="0"/>
        <v/>
      </c>
      <c r="F30" s="15"/>
    </row>
    <row r="31" spans="1:6" ht="36" customHeight="1" x14ac:dyDescent="0.25">
      <c r="A31" s="19">
        <v>25</v>
      </c>
      <c r="B31" s="14" t="s">
        <v>70</v>
      </c>
      <c r="C31" s="14" t="s">
        <v>71</v>
      </c>
      <c r="D31" s="19"/>
      <c r="E31" s="19" t="str">
        <f t="shared" si="0"/>
        <v/>
      </c>
      <c r="F31" s="14"/>
    </row>
    <row r="32" spans="1:6" ht="36" customHeight="1" x14ac:dyDescent="0.25">
      <c r="A32" s="19">
        <v>26</v>
      </c>
      <c r="B32" s="14" t="s">
        <v>70</v>
      </c>
      <c r="C32" s="14" t="s">
        <v>72</v>
      </c>
      <c r="D32" s="19"/>
      <c r="E32" s="19" t="str">
        <f t="shared" si="0"/>
        <v/>
      </c>
      <c r="F32" s="14"/>
    </row>
    <row r="33" spans="1:6" ht="36" customHeight="1" x14ac:dyDescent="0.25">
      <c r="A33" s="19">
        <v>27</v>
      </c>
      <c r="B33" s="14" t="s">
        <v>70</v>
      </c>
      <c r="C33" s="14" t="s">
        <v>73</v>
      </c>
      <c r="D33" s="19"/>
      <c r="E33" s="19" t="str">
        <f t="shared" si="0"/>
        <v/>
      </c>
      <c r="F33" s="14"/>
    </row>
    <row r="34" spans="1:6" ht="36" customHeight="1" x14ac:dyDescent="0.25">
      <c r="A34" s="19">
        <v>28</v>
      </c>
      <c r="B34" s="14" t="s">
        <v>70</v>
      </c>
      <c r="C34" s="14" t="s">
        <v>74</v>
      </c>
      <c r="D34" s="19"/>
      <c r="E34" s="19" t="str">
        <f t="shared" si="0"/>
        <v/>
      </c>
      <c r="F34" s="14"/>
    </row>
    <row r="37" spans="1:6" x14ac:dyDescent="0.25">
      <c r="A37" s="21" t="s">
        <v>41</v>
      </c>
      <c r="B37" s="17"/>
      <c r="C37" s="17"/>
      <c r="D37" s="17"/>
      <c r="E37" s="17"/>
      <c r="F37" s="17"/>
    </row>
    <row r="38" spans="1:6" ht="15.75" x14ac:dyDescent="0.25">
      <c r="A38" s="22" t="s">
        <v>42</v>
      </c>
      <c r="B38" s="17"/>
      <c r="C38" s="17"/>
      <c r="D38" s="17"/>
      <c r="E38" s="23">
        <f>COUNTA(C7:C34)</f>
        <v>28</v>
      </c>
    </row>
    <row r="39" spans="1:6" ht="15.75" x14ac:dyDescent="0.25">
      <c r="A39" s="22" t="s">
        <v>43</v>
      </c>
      <c r="B39" s="17"/>
      <c r="C39" s="17"/>
      <c r="D39" s="17"/>
      <c r="E39" s="23">
        <f>SUM(E7:E34)</f>
        <v>0</v>
      </c>
    </row>
    <row r="40" spans="1:6" ht="15.75" x14ac:dyDescent="0.25">
      <c r="A40" s="22" t="s">
        <v>44</v>
      </c>
      <c r="B40" s="17"/>
      <c r="C40" s="17"/>
      <c r="D40" s="17"/>
      <c r="E40" s="24">
        <f>IFERROR(SUM(E7:E34)/COUNTA(C7:C34),0)</f>
        <v>0</v>
      </c>
    </row>
    <row r="41" spans="1:6" ht="15.75" x14ac:dyDescent="0.25">
      <c r="A41" s="22" t="s">
        <v>45</v>
      </c>
      <c r="B41" s="17"/>
      <c r="C41" s="17"/>
      <c r="D41" s="17"/>
      <c r="E41" s="23" t="str">
        <f ca="1">IF(E41&gt;0.8,"✔ Cumplimiento adecuado",IF(E41&gt;=0.5,"⚠ Requiere revisión","✖ Alto riesgo de multas"))</f>
        <v/>
      </c>
    </row>
    <row r="44" spans="1:6" x14ac:dyDescent="0.25">
      <c r="A44" s="25" t="s">
        <v>46</v>
      </c>
      <c r="B44" s="17"/>
      <c r="C44" s="17"/>
      <c r="D44" s="17"/>
      <c r="E44" s="17"/>
      <c r="F44" s="17"/>
    </row>
    <row r="45" spans="1:6" x14ac:dyDescent="0.25">
      <c r="A45" s="1" t="s">
        <v>14</v>
      </c>
      <c r="B45" s="1" t="s">
        <v>47</v>
      </c>
      <c r="C45" s="1" t="s">
        <v>23</v>
      </c>
      <c r="D45" s="1" t="s">
        <v>48</v>
      </c>
      <c r="E45" s="1" t="s">
        <v>45</v>
      </c>
    </row>
    <row r="46" spans="1:6" ht="45" x14ac:dyDescent="0.25">
      <c r="A46" s="2" t="s">
        <v>50</v>
      </c>
      <c r="B46" s="2">
        <f>COUNTIF(B7:B34,A46)</f>
        <v>5</v>
      </c>
      <c r="C46" s="2">
        <f>SUMIF(B7:B34,A46,E7:E34)</f>
        <v>0</v>
      </c>
      <c r="D46" s="3">
        <f t="shared" ref="D46:D52" si="1">IFERROR(C46/B46,0)</f>
        <v>0</v>
      </c>
      <c r="E46" s="2" t="str">
        <f t="shared" ref="E46:E52" si="2">IF(D46&gt;0.8,"Adecuado",IF(D46&gt;=0.5,"Revisar","Alto riesgo"))</f>
        <v>Alto riesgo</v>
      </c>
    </row>
    <row r="47" spans="1:6" ht="45" x14ac:dyDescent="0.25">
      <c r="A47" s="2" t="s">
        <v>55</v>
      </c>
      <c r="B47" s="2">
        <f>COUNTIF(B7:B34,A47)</f>
        <v>5</v>
      </c>
      <c r="C47" s="2">
        <f>SUMIF(B7:B34,A47,E7:E34)</f>
        <v>0</v>
      </c>
      <c r="D47" s="3">
        <f t="shared" si="1"/>
        <v>0</v>
      </c>
      <c r="E47" s="2" t="str">
        <f t="shared" si="2"/>
        <v>Alto riesgo</v>
      </c>
    </row>
    <row r="48" spans="1:6" ht="30" x14ac:dyDescent="0.25">
      <c r="A48" s="2" t="s">
        <v>37</v>
      </c>
      <c r="B48" s="2">
        <f>COUNTIF(B7:B34,A48)</f>
        <v>4</v>
      </c>
      <c r="C48" s="2">
        <f>SUMIF(B7:B34,A48,E7:E34)</f>
        <v>0</v>
      </c>
      <c r="D48" s="3">
        <f t="shared" si="1"/>
        <v>0</v>
      </c>
      <c r="E48" s="2" t="str">
        <f t="shared" si="2"/>
        <v>Alto riesgo</v>
      </c>
    </row>
    <row r="49" spans="1:5" ht="30" x14ac:dyDescent="0.25">
      <c r="A49" s="2" t="s">
        <v>60</v>
      </c>
      <c r="B49" s="2">
        <f>COUNTIF(B7:B34,A49)</f>
        <v>3</v>
      </c>
      <c r="C49" s="2">
        <f>SUMIF(B7:B34,A49,E7:E34)</f>
        <v>0</v>
      </c>
      <c r="D49" s="3">
        <f t="shared" si="1"/>
        <v>0</v>
      </c>
      <c r="E49" s="2" t="str">
        <f t="shared" si="2"/>
        <v>Alto riesgo</v>
      </c>
    </row>
    <row r="50" spans="1:5" ht="30" x14ac:dyDescent="0.25">
      <c r="A50" s="2" t="s">
        <v>62</v>
      </c>
      <c r="B50" s="2">
        <f>COUNTIF(B7:B34,A50)</f>
        <v>4</v>
      </c>
      <c r="C50" s="2">
        <f>SUMIF(B7:B34,A50,E7:E34)</f>
        <v>0</v>
      </c>
      <c r="D50" s="3">
        <f t="shared" si="1"/>
        <v>0</v>
      </c>
      <c r="E50" s="2" t="str">
        <f t="shared" si="2"/>
        <v>Alto riesgo</v>
      </c>
    </row>
    <row r="51" spans="1:5" ht="45" x14ac:dyDescent="0.25">
      <c r="A51" s="2" t="s">
        <v>66</v>
      </c>
      <c r="B51" s="2">
        <f>COUNTIF(B7:B34,A51)</f>
        <v>3</v>
      </c>
      <c r="C51" s="2">
        <f>SUMIF(B7:B34,A51,E7:E34)</f>
        <v>0</v>
      </c>
      <c r="D51" s="3">
        <f t="shared" si="1"/>
        <v>0</v>
      </c>
      <c r="E51" s="2" t="str">
        <f t="shared" si="2"/>
        <v>Alto riesgo</v>
      </c>
    </row>
    <row r="52" spans="1:5" x14ac:dyDescent="0.25">
      <c r="A52" s="2" t="s">
        <v>70</v>
      </c>
      <c r="B52" s="2">
        <f>COUNTIF(B7:B34,A52)</f>
        <v>4</v>
      </c>
      <c r="C52" s="2">
        <f>SUMIF(B7:B34,A52,E7:E34)</f>
        <v>0</v>
      </c>
      <c r="D52" s="3">
        <f t="shared" si="1"/>
        <v>0</v>
      </c>
      <c r="E52" s="2" t="str">
        <f t="shared" si="2"/>
        <v>Alto riesgo</v>
      </c>
    </row>
  </sheetData>
  <mergeCells count="9">
    <mergeCell ref="A2:F2"/>
    <mergeCell ref="A39:D39"/>
    <mergeCell ref="A44:F44"/>
    <mergeCell ref="A1:F1"/>
    <mergeCell ref="A40:D40"/>
    <mergeCell ref="A41:D41"/>
    <mergeCell ref="A37:F37"/>
    <mergeCell ref="A4:F4"/>
    <mergeCell ref="A38:D38"/>
  </mergeCells>
  <conditionalFormatting sqref="D7:D34">
    <cfRule type="expression" dxfId="5" priority="1">
      <formula>D7="Cumple"</formula>
    </cfRule>
    <cfRule type="expression" dxfId="4" priority="2">
      <formula>D7="En proceso"</formula>
    </cfRule>
    <cfRule type="expression" dxfId="3" priority="3">
      <formula>D7="No cumple"</formula>
    </cfRule>
  </conditionalFormatting>
  <conditionalFormatting sqref="E40">
    <cfRule type="cellIs" dxfId="2" priority="4" operator="greaterThan">
      <formula>0.8</formula>
    </cfRule>
    <cfRule type="cellIs" dxfId="1" priority="5" operator="between">
      <formula>0.5</formula>
      <formula>0.8</formula>
    </cfRule>
    <cfRule type="cellIs" dxfId="0" priority="6" operator="lessThan">
      <formula>0.5</formula>
    </cfRule>
  </conditionalFormatting>
  <dataValidations count="1">
    <dataValidation type="list" allowBlank="1" errorTitle="Dato no válido" error="Seleccione una opción válida: Cumple, En proceso o No cumple." promptTitle="Estado" prompt="Seleccione el estado de cumplimiento." sqref="D7:D34" xr:uid="{00000000-0002-0000-0200-000000000000}">
      <formula1>"Cumple,En proceso,No cumple"</formula1>
    </dataValidation>
  </dataValidations>
  <pageMargins left="0.4" right="0.4" top="0.5" bottom="0.5" header="0.5" footer="0.5"/>
  <pageSetup paperSize="9" orientation="landscape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showGridLines="0" workbookViewId="0">
      <selection activeCell="A3" sqref="A3"/>
    </sheetView>
  </sheetViews>
  <sheetFormatPr baseColWidth="10" defaultColWidth="9.140625" defaultRowHeight="15" x14ac:dyDescent="0.25"/>
  <cols>
    <col min="1" max="1" width="10" customWidth="1"/>
    <col min="2" max="2" width="95" customWidth="1"/>
  </cols>
  <sheetData>
    <row r="1" spans="1:6" ht="33.950000000000003" customHeight="1" x14ac:dyDescent="0.25">
      <c r="A1" s="7" t="s">
        <v>75</v>
      </c>
      <c r="B1" s="6"/>
      <c r="C1" s="6"/>
      <c r="D1" s="6"/>
      <c r="E1" s="6"/>
      <c r="F1" s="6"/>
    </row>
    <row r="2" spans="1:6" ht="27.95" customHeight="1" x14ac:dyDescent="0.25">
      <c r="A2" s="48" t="s">
        <v>92</v>
      </c>
      <c r="B2" s="6"/>
      <c r="C2" s="6"/>
      <c r="D2" s="6"/>
      <c r="E2" s="6"/>
      <c r="F2" s="6"/>
    </row>
    <row r="4" spans="1:6" x14ac:dyDescent="0.25">
      <c r="A4" s="11" t="s">
        <v>76</v>
      </c>
      <c r="B4" s="6"/>
      <c r="C4" s="6"/>
      <c r="D4" s="6"/>
      <c r="E4" s="6"/>
      <c r="F4" s="6"/>
    </row>
    <row r="6" spans="1:6" x14ac:dyDescent="0.25">
      <c r="A6" s="4" t="s">
        <v>77</v>
      </c>
      <c r="B6" s="4" t="s">
        <v>78</v>
      </c>
    </row>
    <row r="7" spans="1:6" ht="42" customHeight="1" x14ac:dyDescent="0.25">
      <c r="A7" s="5" t="s">
        <v>79</v>
      </c>
      <c r="B7" s="2" t="s">
        <v>80</v>
      </c>
    </row>
    <row r="8" spans="1:6" ht="42" customHeight="1" x14ac:dyDescent="0.25">
      <c r="A8" s="5" t="s">
        <v>81</v>
      </c>
      <c r="B8" s="2" t="s">
        <v>82</v>
      </c>
    </row>
    <row r="9" spans="1:6" ht="42" customHeight="1" x14ac:dyDescent="0.25">
      <c r="A9" s="5" t="s">
        <v>83</v>
      </c>
      <c r="B9" s="2" t="s">
        <v>84</v>
      </c>
    </row>
    <row r="10" spans="1:6" ht="42" customHeight="1" x14ac:dyDescent="0.25">
      <c r="A10" s="5" t="s">
        <v>85</v>
      </c>
      <c r="B10" s="2" t="s">
        <v>86</v>
      </c>
    </row>
    <row r="11" spans="1:6" ht="42" customHeight="1" x14ac:dyDescent="0.25">
      <c r="A11" s="5" t="s">
        <v>87</v>
      </c>
      <c r="B11" s="2" t="s">
        <v>88</v>
      </c>
    </row>
  </sheetData>
  <mergeCells count="3">
    <mergeCell ref="A2:F2"/>
    <mergeCell ref="A1:F1"/>
    <mergeCell ref="A4:F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Dashboard</vt:lpstr>
      <vt:lpstr>1-10 Trabajadores</vt:lpstr>
      <vt:lpstr>+10 Trabajadores</vt:lpstr>
      <vt:lpstr>Instrucciones</vt:lpstr>
      <vt:lpstr>'+10 Trabajadores'!Área_de_impresión</vt:lpstr>
      <vt:lpstr>'1-10 Trabajadores'!Área_de_impresión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Daniel</cp:lastModifiedBy>
  <dcterms:created xsi:type="dcterms:W3CDTF">2026-05-02T13:33:16Z</dcterms:created>
  <dcterms:modified xsi:type="dcterms:W3CDTF">2026-05-02T14:01:10Z</dcterms:modified>
</cp:coreProperties>
</file>